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eak-Ev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217346"/>
      <sz val="16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4" fontId="0" fillId="0" borderId="0" pivotButton="0" quotePrefix="0" xfId="0"/>
    <xf numFmtId="164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4" fontId="3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4" fontId="3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BREAK-EVEN ANALYSIS</t>
        </is>
      </c>
    </row>
    <row r="3">
      <c r="A3" t="inlineStr">
        <is>
          <t>Fixed Costs (monthly):</t>
        </is>
      </c>
      <c r="B3" s="2" t="n">
        <v>15000</v>
      </c>
    </row>
    <row r="4">
      <c r="A4" t="inlineStr">
        <is>
          <t>Variable Cost per Unit:</t>
        </is>
      </c>
      <c r="B4" s="2" t="n">
        <v>22</v>
      </c>
    </row>
    <row r="5">
      <c r="A5" t="inlineStr">
        <is>
          <t>Selling Price per Unit:</t>
        </is>
      </c>
      <c r="B5" s="2" t="n">
        <v>55</v>
      </c>
    </row>
    <row r="6">
      <c r="A6" t="inlineStr">
        <is>
          <t>Contribution Margin:</t>
        </is>
      </c>
      <c r="B6" s="2">
        <f>B5-B4</f>
        <v/>
      </c>
    </row>
    <row r="7">
      <c r="A7" t="inlineStr">
        <is>
          <t>Break-Even Units:</t>
        </is>
      </c>
      <c r="B7">
        <f>CEILING(B3/B6,1)</f>
        <v/>
      </c>
    </row>
    <row r="8">
      <c r="A8" t="inlineStr">
        <is>
          <t>Break-Even Revenue:</t>
        </is>
      </c>
      <c r="B8" s="2">
        <f>B7*B5</f>
        <v/>
      </c>
    </row>
    <row r="9">
      <c r="A9" t="inlineStr">
        <is>
          <t>Margin of Safety (at 500 units):</t>
        </is>
      </c>
      <c r="B9" s="3">
        <f>(500-B7)/500</f>
        <v/>
      </c>
    </row>
    <row r="11">
      <c r="A11" s="4" t="inlineStr">
        <is>
          <t>Units Sold</t>
        </is>
      </c>
      <c r="B11" s="4" t="inlineStr">
        <is>
          <t>Revenue</t>
        </is>
      </c>
      <c r="C11" s="4" t="inlineStr">
        <is>
          <t>Variable Costs</t>
        </is>
      </c>
      <c r="D11" s="4" t="inlineStr">
        <is>
          <t>Contribution</t>
        </is>
      </c>
      <c r="E11" s="4" t="inlineStr">
        <is>
          <t>Fixed Costs</t>
        </is>
      </c>
      <c r="F11" s="4" t="inlineStr">
        <is>
          <t>Profit/Loss</t>
        </is>
      </c>
    </row>
    <row r="12">
      <c r="A12" s="5" t="n">
        <v>100</v>
      </c>
      <c r="B12" s="6">
        <f>100*$B$5</f>
        <v/>
      </c>
      <c r="C12" s="6">
        <f>100*$B$4</f>
        <v/>
      </c>
      <c r="D12" s="6">
        <f>B12-C12</f>
        <v/>
      </c>
      <c r="E12" s="6">
        <f>$B$3</f>
        <v/>
      </c>
      <c r="F12" s="6">
        <f>D12-E12</f>
        <v/>
      </c>
    </row>
    <row r="13">
      <c r="A13" s="7" t="n">
        <v>200</v>
      </c>
      <c r="B13" s="8">
        <f>200*$B$5</f>
        <v/>
      </c>
      <c r="C13" s="8">
        <f>200*$B$4</f>
        <v/>
      </c>
      <c r="D13" s="8">
        <f>B13-C13</f>
        <v/>
      </c>
      <c r="E13" s="8">
        <f>$B$3</f>
        <v/>
      </c>
      <c r="F13" s="8">
        <f>D13-E13</f>
        <v/>
      </c>
    </row>
    <row r="14">
      <c r="A14" s="5" t="n">
        <v>300</v>
      </c>
      <c r="B14" s="6">
        <f>300*$B$5</f>
        <v/>
      </c>
      <c r="C14" s="6">
        <f>300*$B$4</f>
        <v/>
      </c>
      <c r="D14" s="6">
        <f>B14-C14</f>
        <v/>
      </c>
      <c r="E14" s="6">
        <f>$B$3</f>
        <v/>
      </c>
      <c r="F14" s="6">
        <f>D14-E14</f>
        <v/>
      </c>
    </row>
    <row r="15">
      <c r="A15" s="7" t="n">
        <v>400</v>
      </c>
      <c r="B15" s="8">
        <f>400*$B$5</f>
        <v/>
      </c>
      <c r="C15" s="8">
        <f>400*$B$4</f>
        <v/>
      </c>
      <c r="D15" s="8">
        <f>B15-C15</f>
        <v/>
      </c>
      <c r="E15" s="8">
        <f>$B$3</f>
        <v/>
      </c>
      <c r="F15" s="8">
        <f>D15-E15</f>
        <v/>
      </c>
    </row>
    <row r="16">
      <c r="A16" s="5" t="n">
        <v>500</v>
      </c>
      <c r="B16" s="6">
        <f>500*$B$5</f>
        <v/>
      </c>
      <c r="C16" s="6">
        <f>500*$B$4</f>
        <v/>
      </c>
      <c r="D16" s="6">
        <f>B16-C16</f>
        <v/>
      </c>
      <c r="E16" s="6">
        <f>$B$3</f>
        <v/>
      </c>
      <c r="F16" s="6">
        <f>D16-E16</f>
        <v/>
      </c>
    </row>
    <row r="17">
      <c r="A17" s="7" t="n">
        <v>600</v>
      </c>
      <c r="B17" s="8">
        <f>600*$B$5</f>
        <v/>
      </c>
      <c r="C17" s="8">
        <f>600*$B$4</f>
        <v/>
      </c>
      <c r="D17" s="8">
        <f>B17-C17</f>
        <v/>
      </c>
      <c r="E17" s="8">
        <f>$B$3</f>
        <v/>
      </c>
      <c r="F17" s="8">
        <f>D17-E17</f>
        <v/>
      </c>
    </row>
    <row r="18">
      <c r="A18" s="5" t="n">
        <v>700</v>
      </c>
      <c r="B18" s="6">
        <f>700*$B$5</f>
        <v/>
      </c>
      <c r="C18" s="6">
        <f>700*$B$4</f>
        <v/>
      </c>
      <c r="D18" s="6">
        <f>B18-C18</f>
        <v/>
      </c>
      <c r="E18" s="6">
        <f>$B$3</f>
        <v/>
      </c>
      <c r="F18" s="6">
        <f>D18-E18</f>
        <v/>
      </c>
    </row>
    <row r="19">
      <c r="A19" s="7" t="n">
        <v>800</v>
      </c>
      <c r="B19" s="8">
        <f>800*$B$5</f>
        <v/>
      </c>
      <c r="C19" s="8">
        <f>800*$B$4</f>
        <v/>
      </c>
      <c r="D19" s="8">
        <f>B19-C19</f>
        <v/>
      </c>
      <c r="E19" s="8">
        <f>$B$3</f>
        <v/>
      </c>
      <c r="F19" s="8">
        <f>D19-E19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2026-07-31T20:23:29Z</dcterms:created>
  <dcterms:modified xmlns:dcterms="http://purl.org/dc/terms/" xmlns:xsi="http://www.w3.org/2001/XMLSchema-instance" xsi:type="dcterms:W3CDTF">2026-07-31T20:23:29Z</dcterms:modified>
</cp:coreProperties>
</file>